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/>
  <c r="O11" i="1"/>
  <c r="O10" i="1"/>
  <c r="O16" i="1" s="1"/>
  <c r="O23" i="1"/>
  <c r="M6" i="1"/>
  <c r="O5" i="1"/>
  <c r="O9" i="1"/>
  <c r="O8" i="1"/>
  <c r="O7" i="1"/>
  <c r="O15" i="1"/>
  <c r="M16" i="1"/>
  <c r="AE16" i="1"/>
  <c r="AD16" i="1"/>
  <c r="AC16" i="1"/>
  <c r="AB16" i="1"/>
  <c r="AA16" i="1"/>
  <c r="Z16" i="1"/>
  <c r="Y16" i="1"/>
  <c r="I22" i="1"/>
  <c r="X16" i="1"/>
  <c r="H22" i="1"/>
  <c r="W16" i="1"/>
  <c r="G22" i="1"/>
  <c r="V16" i="1"/>
  <c r="F22" i="1"/>
  <c r="U16" i="1"/>
  <c r="E22" i="1"/>
  <c r="T16" i="1"/>
  <c r="I21" i="1"/>
  <c r="S16" i="1"/>
  <c r="H21" i="1"/>
  <c r="R16" i="1"/>
  <c r="G21" i="1"/>
  <c r="Q16" i="1"/>
  <c r="F21" i="1"/>
  <c r="P16" i="1"/>
  <c r="E21" i="1"/>
  <c r="L16" i="1"/>
  <c r="K16" i="1"/>
  <c r="J16" i="1"/>
  <c r="I16" i="1"/>
  <c r="I20" i="1" s="1"/>
  <c r="H16" i="1"/>
  <c r="H20" i="1" s="1"/>
  <c r="G16" i="1"/>
  <c r="G20" i="1" s="1"/>
  <c r="G23" i="1" s="1"/>
  <c r="F16" i="1"/>
  <c r="F20" i="1" s="1"/>
  <c r="E16" i="1"/>
  <c r="E20" i="1" s="1"/>
  <c r="E23" i="1" s="1"/>
  <c r="M21" i="1"/>
  <c r="L22" i="1"/>
  <c r="L21" i="1"/>
  <c r="K22" i="1"/>
  <c r="M22" i="1"/>
  <c r="D17" i="1"/>
  <c r="N20" i="1"/>
  <c r="K21" i="1"/>
  <c r="I23" i="1" l="1"/>
  <c r="M20" i="1"/>
  <c r="K20" i="1"/>
  <c r="F23" i="1"/>
  <c r="K23" i="1" s="1"/>
  <c r="H23" i="1"/>
  <c r="L23" i="1" s="1"/>
  <c r="L20" i="1"/>
  <c r="N23" i="1" l="1"/>
  <c r="M23" i="1"/>
</calcChain>
</file>

<file path=xl/sharedStrings.xml><?xml version="1.0" encoding="utf-8"?>
<sst xmlns="http://schemas.openxmlformats.org/spreadsheetml/2006/main" count="89" uniqueCount="60">
  <si>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</si>
  <si>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</si>
  <si>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</si>
  <si>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</si>
  <si>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</si>
  <si>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</si>
  <si>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</si>
  <si>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</si>
  <si>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</si>
  <si>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</si>
  <si>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</si>
  <si>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</si>
  <si>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</si>
  <si>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</si>
  <si>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</si>
  <si>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</si>
  <si>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</si>
  <si>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</si>
  <si>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</si>
  <si>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</si>
  <si>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</si>
  <si>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</si>
  <si>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</si>
  <si>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</si>
  <si>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</si>
  <si>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</si>
  <si>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</si>
  <si>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</si>
  <si>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</si>
  <si>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</si>
  <si>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</si>
  <si>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</si>
  <si>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</si>
  <si>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</si>
  <si>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</si>
  <si>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</si>
  <si>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</si>
  <si>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</si>
  <si>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</si>
  <si>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</si>
  <si>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</si>
  <si>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15.6.1980</t>
  </si>
  <si>
    <t>TyTe</t>
  </si>
  <si>
    <t>ykköspesis</t>
  </si>
  <si>
    <t>karsintasarja</t>
  </si>
  <si>
    <t>8.</t>
  </si>
  <si>
    <t>play off</t>
  </si>
  <si>
    <t>suomensarja</t>
  </si>
  <si>
    <t>Roihu</t>
  </si>
  <si>
    <t>Anna Luomaranta</t>
  </si>
  <si>
    <t>TyTe = Tyrnävän Tempaus  (1922)</t>
  </si>
  <si>
    <t>Roihu = Roihu, Helsinki  (1957)</t>
  </si>
  <si>
    <t>16.08. 2000  ViPa - TyTe  1-0  (4-1, 2-2)</t>
  </si>
  <si>
    <t>2.  ottelu</t>
  </si>
  <si>
    <t>19.08. 2000  TyTe - ViVe  0-2  (0-1, 2-3)</t>
  </si>
  <si>
    <t>23.08. 2000  TyTe - Manse PP  2-0  (8-3, 7-2)</t>
  </si>
  <si>
    <t>3.  ottelu</t>
  </si>
  <si>
    <t xml:space="preserve">  20 v   2 kk   1 pv</t>
  </si>
  <si>
    <t xml:space="preserve">  20 v   2 kk   4 pv</t>
  </si>
  <si>
    <t xml:space="preserve">  20 v   2 kk   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</si>
</sst>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8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7.28515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8">
        <v>1999</v>
      </c>
      <c r="C4" s="78"/>
      <c r="D4" s="88" t="s">
        <v>42</v>
      </c>
      <c r="E4" s="78"/>
      <c r="F4" s="81" t="s">
        <v>43</v>
      </c>
      <c r="G4" s="82"/>
      <c r="H4" s="79"/>
      <c r="I4" s="78"/>
      <c r="J4" s="78"/>
      <c r="K4" s="78"/>
      <c r="L4" s="78"/>
      <c r="M4" s="78"/>
      <c r="N4" s="78"/>
      <c r="O4" s="37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8">
        <v>2000</v>
      </c>
      <c r="C5" s="79"/>
      <c r="D5" s="80" t="s">
        <v>42</v>
      </c>
      <c r="E5" s="78"/>
      <c r="F5" s="81" t="s">
        <v>43</v>
      </c>
      <c r="G5" s="82"/>
      <c r="H5" s="79"/>
      <c r="I5" s="78"/>
      <c r="J5" s="78"/>
      <c r="K5" s="78"/>
      <c r="L5" s="78"/>
      <c r="M5" s="78"/>
      <c r="N5" s="78"/>
      <c r="O5" s="25">
        <f>SUM(J5:M5)-I5</f>
        <v>0</v>
      </c>
      <c r="P5" s="27"/>
      <c r="Q5" s="27"/>
      <c r="R5" s="27"/>
      <c r="S5" s="27"/>
      <c r="T5" s="27"/>
      <c r="U5" s="28">
        <v>7</v>
      </c>
      <c r="V5" s="28">
        <v>0</v>
      </c>
      <c r="W5" s="28">
        <v>5</v>
      </c>
      <c r="X5" s="28">
        <v>2</v>
      </c>
      <c r="Y5" s="28">
        <v>26</v>
      </c>
      <c r="Z5" s="27"/>
      <c r="AA5" s="27"/>
      <c r="AB5" s="27"/>
      <c r="AC5" s="27"/>
      <c r="AD5" s="27"/>
      <c r="AE5" s="27"/>
      <c r="AF5" s="61" t="s">
        <v>44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2001</v>
      </c>
      <c r="C6" s="43" t="s">
        <v>45</v>
      </c>
      <c r="D6" s="41" t="s">
        <v>42</v>
      </c>
      <c r="E6" s="27">
        <v>24</v>
      </c>
      <c r="F6" s="27">
        <v>0</v>
      </c>
      <c r="G6" s="27">
        <v>5</v>
      </c>
      <c r="H6" s="27">
        <v>8</v>
      </c>
      <c r="I6" s="27">
        <v>38</v>
      </c>
      <c r="J6" s="27">
        <v>17</v>
      </c>
      <c r="K6" s="27">
        <v>13</v>
      </c>
      <c r="L6" s="27">
        <v>3</v>
      </c>
      <c r="M6" s="27">
        <f>PRODUCT(F6+G6)</f>
        <v>5</v>
      </c>
      <c r="N6" s="30">
        <v>0.36499999999999999</v>
      </c>
      <c r="O6" s="25"/>
      <c r="P6" s="27">
        <v>3</v>
      </c>
      <c r="Q6" s="27">
        <v>0</v>
      </c>
      <c r="R6" s="27">
        <v>0</v>
      </c>
      <c r="S6" s="27">
        <v>0</v>
      </c>
      <c r="T6" s="27">
        <v>7</v>
      </c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 t="s">
        <v>46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2002</v>
      </c>
      <c r="C7" s="43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 t="e">
        <f t="shared" ref="O7:O12" si="0"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43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 t="e">
        <f t="shared" si="0"/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2004</v>
      </c>
      <c r="C9" s="43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 t="e">
        <f t="shared" si="0"/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2005</v>
      </c>
      <c r="C10" s="84"/>
      <c r="D10" s="85" t="s">
        <v>48</v>
      </c>
      <c r="E10" s="83"/>
      <c r="F10" s="86" t="s">
        <v>47</v>
      </c>
      <c r="G10" s="83"/>
      <c r="H10" s="83"/>
      <c r="I10" s="83"/>
      <c r="J10" s="83"/>
      <c r="K10" s="83"/>
      <c r="L10" s="83"/>
      <c r="M10" s="83"/>
      <c r="N10" s="87"/>
      <c r="O10" s="25" t="e">
        <f t="shared" si="0"/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3">
        <v>2006</v>
      </c>
      <c r="C11" s="84"/>
      <c r="D11" s="85" t="s">
        <v>48</v>
      </c>
      <c r="E11" s="83"/>
      <c r="F11" s="86" t="s">
        <v>47</v>
      </c>
      <c r="G11" s="83"/>
      <c r="H11" s="83"/>
      <c r="I11" s="83"/>
      <c r="J11" s="83"/>
      <c r="K11" s="83"/>
      <c r="L11" s="83"/>
      <c r="M11" s="83"/>
      <c r="N11" s="87"/>
      <c r="O11" s="25" t="e">
        <f t="shared" si="0"/>
        <v>#DIV/0!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3">
        <v>2007</v>
      </c>
      <c r="C12" s="84"/>
      <c r="D12" s="85" t="s">
        <v>48</v>
      </c>
      <c r="E12" s="83"/>
      <c r="F12" s="86" t="s">
        <v>47</v>
      </c>
      <c r="G12" s="83"/>
      <c r="H12" s="83"/>
      <c r="I12" s="83"/>
      <c r="J12" s="83"/>
      <c r="K12" s="83"/>
      <c r="L12" s="83"/>
      <c r="M12" s="83"/>
      <c r="N12" s="87"/>
      <c r="O12" s="25" t="e">
        <f t="shared" si="0"/>
        <v>#DIV/0!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2008</v>
      </c>
      <c r="C13" s="43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 t="e">
        <f>PRODUCT(I13/N13)</f>
        <v>#DIV/0!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78">
        <v>2009</v>
      </c>
      <c r="C14" s="79"/>
      <c r="D14" s="80" t="s">
        <v>48</v>
      </c>
      <c r="E14" s="78"/>
      <c r="F14" s="81" t="s">
        <v>43</v>
      </c>
      <c r="G14" s="82"/>
      <c r="H14" s="79"/>
      <c r="I14" s="78"/>
      <c r="J14" s="78"/>
      <c r="K14" s="78"/>
      <c r="L14" s="78"/>
      <c r="M14" s="78"/>
      <c r="N14" s="78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78">
        <v>2010</v>
      </c>
      <c r="C15" s="79"/>
      <c r="D15" s="80" t="s">
        <v>48</v>
      </c>
      <c r="E15" s="78"/>
      <c r="F15" s="81" t="s">
        <v>43</v>
      </c>
      <c r="G15" s="82"/>
      <c r="H15" s="79"/>
      <c r="I15" s="78"/>
      <c r="J15" s="78"/>
      <c r="K15" s="78"/>
      <c r="L15" s="78"/>
      <c r="M15" s="78"/>
      <c r="N15" s="78"/>
      <c r="O15" s="25" t="e">
        <f>PRODUCT(I15/N15)</f>
        <v>#DIV/0!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1">SUM(E5:E15)</f>
        <v>24</v>
      </c>
      <c r="F16" s="19">
        <f t="shared" si="1"/>
        <v>0</v>
      </c>
      <c r="G16" s="19">
        <f t="shared" si="1"/>
        <v>5</v>
      </c>
      <c r="H16" s="19">
        <f t="shared" si="1"/>
        <v>8</v>
      </c>
      <c r="I16" s="19">
        <f t="shared" si="1"/>
        <v>38</v>
      </c>
      <c r="J16" s="19">
        <f t="shared" si="1"/>
        <v>17</v>
      </c>
      <c r="K16" s="19">
        <f t="shared" si="1"/>
        <v>13</v>
      </c>
      <c r="L16" s="19">
        <f t="shared" si="1"/>
        <v>3</v>
      </c>
      <c r="M16" s="19">
        <f t="shared" si="1"/>
        <v>5</v>
      </c>
      <c r="N16" s="31">
        <v>0.36499999999999999</v>
      </c>
      <c r="O16" s="32" t="e">
        <f>SUM(O10:O15)</f>
        <v>#DIV/0!</v>
      </c>
      <c r="P16" s="19">
        <f t="shared" ref="P16:AE16" si="2">SUM(P5:P15)</f>
        <v>3</v>
      </c>
      <c r="Q16" s="19">
        <f t="shared" si="2"/>
        <v>0</v>
      </c>
      <c r="R16" s="19">
        <f t="shared" si="2"/>
        <v>0</v>
      </c>
      <c r="S16" s="19">
        <f t="shared" si="2"/>
        <v>0</v>
      </c>
      <c r="T16" s="19">
        <f t="shared" si="2"/>
        <v>7</v>
      </c>
      <c r="U16" s="19">
        <f t="shared" si="2"/>
        <v>7</v>
      </c>
      <c r="V16" s="19">
        <f t="shared" si="2"/>
        <v>0</v>
      </c>
      <c r="W16" s="19">
        <f t="shared" si="2"/>
        <v>5</v>
      </c>
      <c r="X16" s="19">
        <f t="shared" si="2"/>
        <v>2</v>
      </c>
      <c r="Y16" s="19">
        <f t="shared" si="2"/>
        <v>26</v>
      </c>
      <c r="Z16" s="19">
        <f t="shared" si="2"/>
        <v>0</v>
      </c>
      <c r="AA16" s="19">
        <f t="shared" si="2"/>
        <v>0</v>
      </c>
      <c r="AB16" s="19">
        <f t="shared" si="2"/>
        <v>0</v>
      </c>
      <c r="AC16" s="19">
        <f t="shared" si="2"/>
        <v>0</v>
      </c>
      <c r="AD16" s="19">
        <f t="shared" si="2"/>
        <v>0</v>
      </c>
      <c r="AE16" s="19">
        <f t="shared" si="2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32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38</v>
      </c>
      <c r="O19" s="25"/>
      <c r="P19" s="41" t="s">
        <v>33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4"/>
      <c r="E20" s="27">
        <f>PRODUCT(E16)</f>
        <v>24</v>
      </c>
      <c r="F20" s="27">
        <f>PRODUCT(F16)</f>
        <v>0</v>
      </c>
      <c r="G20" s="27">
        <f>PRODUCT(G16)</f>
        <v>5</v>
      </c>
      <c r="H20" s="27">
        <f>PRODUCT(H16)</f>
        <v>8</v>
      </c>
      <c r="I20" s="27">
        <f>PRODUCT(I16)</f>
        <v>38</v>
      </c>
      <c r="J20" s="1"/>
      <c r="K20" s="45">
        <f>PRODUCT((F20+G20)/E20)</f>
        <v>0.20833333333333334</v>
      </c>
      <c r="L20" s="45">
        <f>PRODUCT(H20/E20)</f>
        <v>0.33333333333333331</v>
      </c>
      <c r="M20" s="45">
        <f>PRODUCT(I20/E20)</f>
        <v>1.5833333333333333</v>
      </c>
      <c r="N20" s="30">
        <f>PRODUCT(N16)</f>
        <v>0.36499999999999999</v>
      </c>
      <c r="O20" s="25">
        <v>104</v>
      </c>
      <c r="P20" s="46" t="s">
        <v>34</v>
      </c>
      <c r="Q20" s="47"/>
      <c r="R20" s="47"/>
      <c r="S20" s="48" t="s">
        <v>52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9" t="s">
        <v>39</v>
      </c>
      <c r="AE20" s="49"/>
      <c r="AF20" s="50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1" t="s">
        <v>18</v>
      </c>
      <c r="C21" s="52"/>
      <c r="D21" s="53"/>
      <c r="E21" s="27">
        <f>PRODUCT(P16)</f>
        <v>3</v>
      </c>
      <c r="F21" s="27">
        <f>PRODUCT(Q16)</f>
        <v>0</v>
      </c>
      <c r="G21" s="27">
        <f>PRODUCT(R16)</f>
        <v>0</v>
      </c>
      <c r="H21" s="27">
        <f>PRODUCT(S16)</f>
        <v>0</v>
      </c>
      <c r="I21" s="27">
        <f>PRODUCT(T16)</f>
        <v>7</v>
      </c>
      <c r="J21" s="1"/>
      <c r="K21" s="45">
        <f>PRODUCT((F21+G21)/E21)</f>
        <v>0</v>
      </c>
      <c r="L21" s="45">
        <f>PRODUCT(H21/E21)</f>
        <v>0</v>
      </c>
      <c r="M21" s="45">
        <f>PRODUCT(I21/E21)</f>
        <v>2.3333333333333335</v>
      </c>
      <c r="N21" s="30">
        <v>0.53800000000000003</v>
      </c>
      <c r="O21" s="25">
        <v>13</v>
      </c>
      <c r="P21" s="54" t="s">
        <v>35</v>
      </c>
      <c r="Q21" s="55"/>
      <c r="R21" s="55"/>
      <c r="S21" s="56" t="s">
        <v>55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 t="s">
        <v>56</v>
      </c>
      <c r="AE21" s="57"/>
      <c r="AF21" s="58" t="s">
        <v>59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9" t="s">
        <v>19</v>
      </c>
      <c r="C22" s="60"/>
      <c r="D22" s="61"/>
      <c r="E22" s="28">
        <f>PRODUCT(U16)</f>
        <v>7</v>
      </c>
      <c r="F22" s="28">
        <f>PRODUCT(V16)</f>
        <v>0</v>
      </c>
      <c r="G22" s="28">
        <f>PRODUCT(W16)</f>
        <v>5</v>
      </c>
      <c r="H22" s="28">
        <f>PRODUCT(X16)</f>
        <v>2</v>
      </c>
      <c r="I22" s="28">
        <f>PRODUCT(Y16)</f>
        <v>26</v>
      </c>
      <c r="J22" s="1"/>
      <c r="K22" s="62">
        <f>PRODUCT((F22+G22)/E22)</f>
        <v>0.7142857142857143</v>
      </c>
      <c r="L22" s="62">
        <f>PRODUCT(H22/E22)</f>
        <v>0.2857142857142857</v>
      </c>
      <c r="M22" s="62">
        <f>PRODUCT(I22/E22)</f>
        <v>3.7142857142857144</v>
      </c>
      <c r="N22" s="63">
        <v>0.54200000000000004</v>
      </c>
      <c r="O22" s="25">
        <v>48</v>
      </c>
      <c r="P22" s="54" t="s">
        <v>36</v>
      </c>
      <c r="Q22" s="55"/>
      <c r="R22" s="55"/>
      <c r="S22" s="56" t="s">
        <v>54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53</v>
      </c>
      <c r="AE22" s="57"/>
      <c r="AF22" s="58" t="s">
        <v>58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4" t="s">
        <v>20</v>
      </c>
      <c r="C23" s="65"/>
      <c r="D23" s="66"/>
      <c r="E23" s="19">
        <f>SUM(E20:E22)</f>
        <v>34</v>
      </c>
      <c r="F23" s="19">
        <f>SUM(F20:F22)</f>
        <v>0</v>
      </c>
      <c r="G23" s="19">
        <f>SUM(G20:G22)</f>
        <v>10</v>
      </c>
      <c r="H23" s="19">
        <f>SUM(H20:H22)</f>
        <v>10</v>
      </c>
      <c r="I23" s="19">
        <f>SUM(I20:I22)</f>
        <v>71</v>
      </c>
      <c r="J23" s="1"/>
      <c r="K23" s="67">
        <f>PRODUCT((F23+G23)/E23)</f>
        <v>0.29411764705882354</v>
      </c>
      <c r="L23" s="67">
        <f>PRODUCT(H23/E23)</f>
        <v>0.29411764705882354</v>
      </c>
      <c r="M23" s="67">
        <f>PRODUCT(I23/E23)</f>
        <v>2.0882352941176472</v>
      </c>
      <c r="N23" s="31">
        <f>PRODUCT(I23/O23)</f>
        <v>0.4303030303030303</v>
      </c>
      <c r="O23" s="25">
        <f>SUM(O20:O22)</f>
        <v>165</v>
      </c>
      <c r="P23" s="68" t="s">
        <v>37</v>
      </c>
      <c r="Q23" s="69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1"/>
      <c r="AF23" s="72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40</v>
      </c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51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75"/>
      <c r="AI37" s="75"/>
      <c r="AJ37" s="75"/>
      <c r="AK37" s="75"/>
      <c r="AL37" s="75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5"/>
      <c r="AI38" s="75"/>
      <c r="AJ38" s="75"/>
      <c r="AK38" s="75"/>
      <c r="AL38" s="75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3"/>
      <c r="W40" s="73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3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6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3"/>
      <c r="W43" s="73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2019-01-25T11:34:43Z</dcterms:modified>
</cp:coreProperties>
</file>